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nata\Documents\2020\Beroun\MŠ Tovární\EP_MŠ Tovární\"/>
    </mc:Choice>
  </mc:AlternateContent>
  <xr:revisionPtr revIDLastSave="0" documentId="13_ncr:1_{E8C23E94-CDB4-4D6E-9572-7FD4B74A568A}" xr6:coauthVersionLast="45" xr6:coauthVersionMax="45" xr10:uidLastSave="{00000000-0000-0000-0000-000000000000}"/>
  <bookViews>
    <workbookView xWindow="-108" yWindow="-108" windowWidth="23256" windowHeight="12576" xr2:uid="{8C588315-3A1F-41D2-8634-093DCE44F2B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6" i="1" l="1"/>
  <c r="G46" i="1" s="1"/>
  <c r="E45" i="1"/>
  <c r="G45" i="1" s="1"/>
  <c r="F39" i="1"/>
  <c r="G39" i="1" s="1"/>
  <c r="E39" i="1"/>
  <c r="E36" i="1"/>
  <c r="E35" i="1"/>
  <c r="E34" i="1"/>
  <c r="E38" i="1" s="1"/>
  <c r="E33" i="1"/>
  <c r="G38" i="1" l="1"/>
  <c r="G40" i="1" s="1"/>
  <c r="E40" i="1"/>
  <c r="G47" i="1"/>
  <c r="E43" i="1" s="1"/>
  <c r="F40" i="1"/>
  <c r="F43" i="1" s="1"/>
</calcChain>
</file>

<file path=xl/sharedStrings.xml><?xml version="1.0" encoding="utf-8"?>
<sst xmlns="http://schemas.openxmlformats.org/spreadsheetml/2006/main" count="57" uniqueCount="42">
  <si>
    <t xml:space="preserve">OS2_Provětrávaná fasáda </t>
  </si>
  <si>
    <t>OBJEKT 1 - MŠ</t>
  </si>
  <si>
    <t>třídy</t>
  </si>
  <si>
    <t xml:space="preserve">OS1_kontaktní  zateplovací </t>
  </si>
  <si>
    <t>OBJEKT 2 - hospodářský pavilon</t>
  </si>
  <si>
    <t>kuchyně, prádelna, sušárna, kanceláře</t>
  </si>
  <si>
    <t xml:space="preserve">SCH1_Střecha </t>
  </si>
  <si>
    <t>OBJEKT 2_Třída lentilky</t>
  </si>
  <si>
    <t>třída</t>
  </si>
  <si>
    <t xml:space="preserve">OS3_Provětrávaná _vyzdívky MIV </t>
  </si>
  <si>
    <t xml:space="preserve">Průsvitné konstrukce S </t>
  </si>
  <si>
    <t xml:space="preserve">Vstup S </t>
  </si>
  <si>
    <t xml:space="preserve">Průsvitné konstrukce J </t>
  </si>
  <si>
    <t xml:space="preserve">Průsvitné konstrukce V </t>
  </si>
  <si>
    <t xml:space="preserve">Vstup V </t>
  </si>
  <si>
    <t xml:space="preserve">Vstupy Z </t>
  </si>
  <si>
    <t xml:space="preserve">Vstup J </t>
  </si>
  <si>
    <t xml:space="preserve">Vstupy V </t>
  </si>
  <si>
    <t xml:space="preserve">Průsvitné konstrukce Z </t>
  </si>
  <si>
    <t>Vstupy do IN_Opatření_SYSTÉMOVÁ HRANICE ZÓNY</t>
  </si>
  <si>
    <t>SCH1_Střecha -XPS 250 mm (100 + 150 mm)</t>
  </si>
  <si>
    <t>OS2_Provětrávaná fasáda 140 mm min. lambda 0,033 W/K charakteristická návrhová 0,035 W/K</t>
  </si>
  <si>
    <t>OS1_kontaktní  zateplovací _160 mm TI charakteristická 0,031 W/K návrhová 0,033 W/K</t>
  </si>
  <si>
    <t>OS3_Provětrávaná _vyzdívky MIV _viz skladba PD</t>
  </si>
  <si>
    <t>Provětrávaná celkem</t>
  </si>
  <si>
    <t>Kontaktní celkem</t>
  </si>
  <si>
    <t>Zatepovaná plocha celkem</t>
  </si>
  <si>
    <t>OK</t>
  </si>
  <si>
    <t>Kontrolní přepočet</t>
  </si>
  <si>
    <t>obvod  (m)</t>
  </si>
  <si>
    <t>Průměrná výška atiky (m)</t>
  </si>
  <si>
    <t>Plocha (m2)</t>
  </si>
  <si>
    <t>Objekt 1</t>
  </si>
  <si>
    <t>Objekt 2</t>
  </si>
  <si>
    <t>rozpočet (m2)</t>
  </si>
  <si>
    <t>rozdíl (m2)</t>
  </si>
  <si>
    <t>Obvodový plášt</t>
  </si>
  <si>
    <t>Objekt 1 _MŠ</t>
  </si>
  <si>
    <t>Objekt 2 _Hospodářský pavilon</t>
  </si>
  <si>
    <t>Objekt 2 _Hospodářský pavilon_zona třídy LENTILKY</t>
  </si>
  <si>
    <t>systémová hranice zóny (m2)</t>
  </si>
  <si>
    <t>plocha zateplení atiky _není na systémové hranici zóny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</si>
</sst>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3" borderId="0" xfId="0" applyFont="1" applyFill="1"/>
    <xf numFmtId="0" fontId="1" fillId="0" borderId="1" xfId="0" applyFont="1" applyBorder="1"/>
    <xf numFmtId="0" fontId="1" fillId="3" borderId="1" xfId="0" applyFont="1" applyFill="1" applyBorder="1"/>
    <xf numFmtId="0" fontId="1" fillId="2" borderId="1" xfId="0" applyFont="1" applyFill="1" applyBorder="1"/>
    <xf numFmtId="0" fontId="1" fillId="0" borderId="0" xfId="0" applyFont="1" applyAlignment="1">
      <alignment textRotation="90" wrapText="1"/>
    </xf>
    <xf numFmtId="0" fontId="0" fillId="0" borderId="0" xfId="0" applyAlignment="1">
      <alignment textRotation="90" wrapText="1"/>
    </xf>
    <xf numFmtId="0" fontId="1" fillId="0" borderId="2" xfId="0" applyFont="1" applyBorder="1" applyAlignment="1">
      <alignment textRotation="90" wrapText="1"/>
    </xf>
    <xf numFmtId="0" fontId="0" fillId="0" borderId="3" xfId="0" applyBorder="1" applyAlignment="1">
      <alignment textRotation="90" wrapText="1"/>
    </xf>
    <xf numFmtId="0" fontId="0" fillId="0" borderId="4" xfId="0" applyBorder="1" applyAlignment="1">
      <alignment textRotation="90" wrapText="1"/>
    </xf>
    <xf numFmtId="0" fontId="1" fillId="2" borderId="2" xfId="0" applyFont="1" applyFill="1" applyBorder="1"/>
    <xf numFmtId="0" fontId="1" fillId="0" borderId="2" xfId="0" applyFont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/>
    <xf numFmtId="164" fontId="1" fillId="0" borderId="1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B1A30-0E4E-4D58-B20B-D99C4EFFA11D}">
  <dimension ref="C3:P47"/>
  <sheetViews>
    <sheetView tabSelected="1" workbookViewId="0">
      <selection activeCell="B37" sqref="B37"/>
    </sheetView>
  </sheetViews>
  <sheetFormatPr defaultColWidth="8.109375" defaultRowHeight="10.199999999999999" x14ac:dyDescent="0.2"/>
  <cols>
    <col min="1" max="2" width="8.109375" style="2"/>
    <col min="3" max="3" width="18.44140625" style="2" customWidth="1"/>
    <col min="4" max="4" width="64.109375" style="2" bestFit="1" customWidth="1"/>
    <col min="5" max="5" width="16.21875" style="2" bestFit="1" customWidth="1"/>
    <col min="6" max="6" width="17.44140625" style="2" bestFit="1" customWidth="1"/>
    <col min="7" max="14" width="8.109375" style="2"/>
    <col min="15" max="15" width="21.33203125" style="2" bestFit="1" customWidth="1"/>
    <col min="16" max="16384" width="8.109375" style="2"/>
  </cols>
  <sheetData>
    <row r="3" spans="3:16" x14ac:dyDescent="0.2">
      <c r="D3" s="2" t="s">
        <v>36</v>
      </c>
    </row>
    <row r="4" spans="3:16" x14ac:dyDescent="0.2">
      <c r="C4" s="7" t="s">
        <v>37</v>
      </c>
      <c r="D4" s="1" t="s">
        <v>0</v>
      </c>
      <c r="E4" s="1">
        <v>135</v>
      </c>
      <c r="F4" s="1">
        <v>0.20300000000000001</v>
      </c>
      <c r="G4" s="1">
        <v>1</v>
      </c>
      <c r="H4" s="1">
        <v>27.405000000000001</v>
      </c>
      <c r="I4" s="1">
        <v>0.3</v>
      </c>
      <c r="O4" s="2" t="s">
        <v>1</v>
      </c>
      <c r="P4" s="2" t="s">
        <v>2</v>
      </c>
    </row>
    <row r="5" spans="3:16" x14ac:dyDescent="0.2">
      <c r="C5" s="8"/>
      <c r="D5" s="1" t="s">
        <v>3</v>
      </c>
      <c r="E5" s="1">
        <v>123</v>
      </c>
      <c r="F5" s="1">
        <v>0.183</v>
      </c>
      <c r="G5" s="1">
        <v>1</v>
      </c>
      <c r="H5" s="1">
        <v>22.509</v>
      </c>
      <c r="I5" s="1">
        <v>0.3</v>
      </c>
      <c r="O5" s="2" t="s">
        <v>4</v>
      </c>
      <c r="P5" s="2" t="s">
        <v>5</v>
      </c>
    </row>
    <row r="6" spans="3:16" x14ac:dyDescent="0.2">
      <c r="C6" s="8"/>
      <c r="D6" s="3" t="s">
        <v>6</v>
      </c>
      <c r="E6" s="3">
        <v>291</v>
      </c>
      <c r="F6" s="3">
        <v>0.127</v>
      </c>
      <c r="G6" s="3">
        <v>1</v>
      </c>
      <c r="H6" s="3">
        <v>36.957000000000001</v>
      </c>
      <c r="I6" s="3">
        <v>0.24</v>
      </c>
      <c r="O6" s="2" t="s">
        <v>7</v>
      </c>
      <c r="P6" s="2" t="s">
        <v>8</v>
      </c>
    </row>
    <row r="7" spans="3:16" x14ac:dyDescent="0.2">
      <c r="C7" s="8"/>
      <c r="D7" s="1" t="s">
        <v>9</v>
      </c>
      <c r="E7" s="1">
        <v>46</v>
      </c>
      <c r="F7" s="1">
        <v>0.14899999999999999</v>
      </c>
      <c r="G7" s="1">
        <v>1</v>
      </c>
      <c r="H7" s="1">
        <v>6.8540000000000001</v>
      </c>
      <c r="I7" s="1">
        <v>0.3</v>
      </c>
    </row>
    <row r="8" spans="3:16" x14ac:dyDescent="0.2">
      <c r="C8" s="8"/>
      <c r="D8" s="2" t="s">
        <v>10</v>
      </c>
      <c r="E8" s="2">
        <v>45.15</v>
      </c>
      <c r="F8" s="2">
        <v>1.3</v>
      </c>
      <c r="G8" s="2">
        <v>1</v>
      </c>
      <c r="H8" s="2">
        <v>58.695</v>
      </c>
      <c r="I8" s="2">
        <v>1.5</v>
      </c>
    </row>
    <row r="9" spans="3:16" x14ac:dyDescent="0.2">
      <c r="C9" s="8"/>
      <c r="D9" s="2" t="s">
        <v>11</v>
      </c>
      <c r="E9" s="2">
        <v>15.5</v>
      </c>
      <c r="F9" s="2">
        <v>1.4</v>
      </c>
      <c r="G9" s="2">
        <v>1</v>
      </c>
      <c r="H9" s="2">
        <v>21.7</v>
      </c>
      <c r="I9" s="2">
        <v>1.7</v>
      </c>
    </row>
    <row r="10" spans="3:16" x14ac:dyDescent="0.2">
      <c r="C10" s="8"/>
      <c r="D10" s="2" t="s">
        <v>12</v>
      </c>
      <c r="E10" s="2">
        <v>71.2</v>
      </c>
      <c r="F10" s="2">
        <v>1.3</v>
      </c>
      <c r="G10" s="2">
        <v>1</v>
      </c>
      <c r="H10" s="2">
        <v>92.56</v>
      </c>
      <c r="I10" s="2">
        <v>1.5</v>
      </c>
    </row>
    <row r="11" spans="3:16" x14ac:dyDescent="0.2">
      <c r="C11" s="8"/>
      <c r="D11" s="2" t="s">
        <v>13</v>
      </c>
      <c r="E11" s="2">
        <v>6.51</v>
      </c>
      <c r="F11" s="2">
        <v>1.3</v>
      </c>
      <c r="G11" s="2">
        <v>1</v>
      </c>
      <c r="H11" s="2">
        <v>8.4629999999999992</v>
      </c>
      <c r="I11" s="2">
        <v>1.5</v>
      </c>
    </row>
    <row r="12" spans="3:16" x14ac:dyDescent="0.2">
      <c r="C12" s="8"/>
      <c r="D12" s="2" t="s">
        <v>14</v>
      </c>
      <c r="E12" s="2">
        <v>3.6</v>
      </c>
      <c r="F12" s="2">
        <v>1.4</v>
      </c>
      <c r="G12" s="2">
        <v>1</v>
      </c>
      <c r="H12" s="2">
        <v>5.04</v>
      </c>
      <c r="I12" s="2">
        <v>1.7</v>
      </c>
    </row>
    <row r="13" spans="3:16" x14ac:dyDescent="0.2">
      <c r="C13" s="8"/>
      <c r="D13" s="2" t="s">
        <v>15</v>
      </c>
      <c r="E13" s="2">
        <v>4.05</v>
      </c>
      <c r="F13" s="2">
        <v>1.4</v>
      </c>
      <c r="G13" s="2">
        <v>1</v>
      </c>
      <c r="H13" s="2">
        <v>5.67</v>
      </c>
      <c r="I13" s="2">
        <v>1.7</v>
      </c>
    </row>
    <row r="14" spans="3:16" x14ac:dyDescent="0.2">
      <c r="C14" s="7" t="s">
        <v>38</v>
      </c>
      <c r="D14" s="3" t="s">
        <v>6</v>
      </c>
      <c r="E14" s="3">
        <v>405.3</v>
      </c>
      <c r="F14" s="3">
        <v>0.127</v>
      </c>
      <c r="G14" s="3">
        <v>1</v>
      </c>
      <c r="H14" s="3">
        <v>51.472999999999999</v>
      </c>
      <c r="I14" s="3">
        <v>0.24</v>
      </c>
    </row>
    <row r="15" spans="3:16" x14ac:dyDescent="0.2">
      <c r="C15" s="8"/>
      <c r="D15" s="1" t="s">
        <v>3</v>
      </c>
      <c r="E15" s="1">
        <v>76.819999999999993</v>
      </c>
      <c r="F15" s="1">
        <v>0.183</v>
      </c>
      <c r="G15" s="1">
        <v>1</v>
      </c>
      <c r="H15" s="1">
        <v>14.058</v>
      </c>
      <c r="I15" s="1">
        <v>0.3</v>
      </c>
    </row>
    <row r="16" spans="3:16" x14ac:dyDescent="0.2">
      <c r="C16" s="8"/>
      <c r="D16" s="1" t="s">
        <v>0</v>
      </c>
      <c r="E16" s="1">
        <v>86.85</v>
      </c>
      <c r="F16" s="1">
        <v>0.20300000000000001</v>
      </c>
      <c r="G16" s="1">
        <v>1</v>
      </c>
      <c r="H16" s="1">
        <v>17.631</v>
      </c>
      <c r="I16" s="1">
        <v>0.3</v>
      </c>
    </row>
    <row r="17" spans="3:9" x14ac:dyDescent="0.2">
      <c r="C17" s="8"/>
      <c r="D17" s="1" t="s">
        <v>9</v>
      </c>
      <c r="E17" s="1">
        <v>40</v>
      </c>
      <c r="F17" s="1">
        <v>0.14899999999999999</v>
      </c>
      <c r="G17" s="1">
        <v>1</v>
      </c>
      <c r="H17" s="1">
        <v>5.96</v>
      </c>
      <c r="I17" s="1">
        <v>0.3</v>
      </c>
    </row>
    <row r="18" spans="3:9" x14ac:dyDescent="0.2">
      <c r="C18" s="8"/>
      <c r="D18" s="2" t="s">
        <v>11</v>
      </c>
      <c r="E18" s="2">
        <v>4.0199999999999996</v>
      </c>
      <c r="F18" s="2">
        <v>1.4</v>
      </c>
      <c r="G18" s="2">
        <v>1</v>
      </c>
      <c r="H18" s="2">
        <v>5.6280000000000001</v>
      </c>
      <c r="I18" s="2">
        <v>1.7</v>
      </c>
    </row>
    <row r="19" spans="3:9" x14ac:dyDescent="0.2">
      <c r="C19" s="8"/>
      <c r="D19" s="2" t="s">
        <v>16</v>
      </c>
      <c r="E19" s="2">
        <v>4.0199999999999996</v>
      </c>
      <c r="F19" s="2">
        <v>1.4</v>
      </c>
      <c r="G19" s="2">
        <v>1</v>
      </c>
      <c r="H19" s="2">
        <v>5.6280000000000001</v>
      </c>
      <c r="I19" s="2">
        <v>1.7</v>
      </c>
    </row>
    <row r="20" spans="3:9" x14ac:dyDescent="0.2">
      <c r="C20" s="8"/>
      <c r="D20" s="2" t="s">
        <v>17</v>
      </c>
      <c r="E20" s="2">
        <v>2.82</v>
      </c>
      <c r="F20" s="2">
        <v>1.4</v>
      </c>
      <c r="G20" s="2">
        <v>1</v>
      </c>
      <c r="H20" s="2">
        <v>3.9409999999999998</v>
      </c>
      <c r="I20" s="2">
        <v>1.7</v>
      </c>
    </row>
    <row r="21" spans="3:9" x14ac:dyDescent="0.2">
      <c r="C21" s="8"/>
      <c r="D21" s="2" t="s">
        <v>13</v>
      </c>
      <c r="E21" s="2">
        <v>18.61</v>
      </c>
      <c r="F21" s="2">
        <v>1.3</v>
      </c>
      <c r="G21" s="2">
        <v>1</v>
      </c>
      <c r="H21" s="2">
        <v>24.193000000000001</v>
      </c>
      <c r="I21" s="2">
        <v>1.5</v>
      </c>
    </row>
    <row r="22" spans="3:9" x14ac:dyDescent="0.2">
      <c r="C22" s="8"/>
      <c r="D22" s="2" t="s">
        <v>15</v>
      </c>
      <c r="E22" s="2">
        <v>5.63</v>
      </c>
      <c r="F22" s="2">
        <v>1.4</v>
      </c>
      <c r="G22" s="2">
        <v>1</v>
      </c>
      <c r="H22" s="2">
        <v>7.8819999999999997</v>
      </c>
      <c r="I22" s="2">
        <v>1.7</v>
      </c>
    </row>
    <row r="23" spans="3:9" x14ac:dyDescent="0.2">
      <c r="C23" s="8"/>
      <c r="D23" s="2" t="s">
        <v>18</v>
      </c>
      <c r="E23" s="2">
        <v>28.21</v>
      </c>
      <c r="F23" s="2">
        <v>1.3</v>
      </c>
      <c r="G23" s="2">
        <v>1</v>
      </c>
      <c r="H23" s="2">
        <v>36.673000000000002</v>
      </c>
      <c r="I23" s="2">
        <v>1.5</v>
      </c>
    </row>
    <row r="24" spans="3:9" x14ac:dyDescent="0.2">
      <c r="C24" s="7" t="s">
        <v>39</v>
      </c>
      <c r="D24" s="1" t="s">
        <v>3</v>
      </c>
      <c r="E24" s="1">
        <v>23.18</v>
      </c>
      <c r="F24" s="1">
        <v>0.183</v>
      </c>
      <c r="G24" s="1">
        <v>1</v>
      </c>
      <c r="H24" s="1">
        <v>4.242</v>
      </c>
      <c r="I24" s="1">
        <v>0.3</v>
      </c>
    </row>
    <row r="25" spans="3:9" x14ac:dyDescent="0.2">
      <c r="C25" s="8"/>
      <c r="D25" s="1" t="s">
        <v>0</v>
      </c>
      <c r="E25" s="1">
        <v>31.15</v>
      </c>
      <c r="F25" s="1">
        <v>0.20300000000000001</v>
      </c>
      <c r="G25" s="1">
        <v>1</v>
      </c>
      <c r="H25" s="1">
        <v>6.3230000000000004</v>
      </c>
      <c r="I25" s="1">
        <v>0.3</v>
      </c>
    </row>
    <row r="26" spans="3:9" x14ac:dyDescent="0.2">
      <c r="C26" s="8"/>
      <c r="D26" s="3" t="s">
        <v>6</v>
      </c>
      <c r="E26" s="3">
        <v>68.099999999999994</v>
      </c>
      <c r="F26" s="3">
        <v>0.127</v>
      </c>
      <c r="G26" s="3">
        <v>1</v>
      </c>
      <c r="H26" s="3">
        <v>8.6489999999999991</v>
      </c>
      <c r="I26" s="3">
        <v>0.24</v>
      </c>
    </row>
    <row r="27" spans="3:9" x14ac:dyDescent="0.2">
      <c r="C27" s="8"/>
      <c r="D27" s="1" t="s">
        <v>9</v>
      </c>
      <c r="E27" s="1">
        <v>8</v>
      </c>
      <c r="F27" s="1">
        <v>0.14899999999999999</v>
      </c>
      <c r="G27" s="1">
        <v>1</v>
      </c>
      <c r="H27" s="1">
        <v>1.1919999999999999</v>
      </c>
      <c r="I27" s="1">
        <v>0.3</v>
      </c>
    </row>
    <row r="28" spans="3:9" x14ac:dyDescent="0.2">
      <c r="C28" s="8"/>
      <c r="D28" s="2" t="s">
        <v>13</v>
      </c>
      <c r="E28" s="2">
        <v>9.6</v>
      </c>
      <c r="F28" s="2">
        <v>1.3</v>
      </c>
      <c r="G28" s="2">
        <v>1</v>
      </c>
      <c r="H28" s="2">
        <v>12.48</v>
      </c>
      <c r="I28" s="2">
        <v>1.5</v>
      </c>
    </row>
    <row r="29" spans="3:9" x14ac:dyDescent="0.2">
      <c r="C29" s="8"/>
      <c r="D29" s="2" t="s">
        <v>17</v>
      </c>
      <c r="E29" s="2">
        <v>2.82</v>
      </c>
      <c r="F29" s="2">
        <v>1.4</v>
      </c>
      <c r="G29" s="2">
        <v>1</v>
      </c>
      <c r="H29" s="2">
        <v>3.9409999999999998</v>
      </c>
      <c r="I29" s="2">
        <v>1.5</v>
      </c>
    </row>
    <row r="30" spans="3:9" x14ac:dyDescent="0.2">
      <c r="C30" s="8"/>
      <c r="D30" s="2" t="s">
        <v>12</v>
      </c>
      <c r="E30" s="2">
        <v>2.17</v>
      </c>
      <c r="F30" s="2">
        <v>1.3</v>
      </c>
      <c r="G30" s="2">
        <v>1</v>
      </c>
      <c r="H30" s="2">
        <v>2.8210000000000002</v>
      </c>
      <c r="I30" s="2">
        <v>1.5</v>
      </c>
    </row>
    <row r="33" spans="3:8" x14ac:dyDescent="0.2">
      <c r="C33" s="9" t="s">
        <v>19</v>
      </c>
      <c r="D33" s="5" t="s">
        <v>20</v>
      </c>
      <c r="E33" s="4">
        <f>E6+E14+E26</f>
        <v>764.4</v>
      </c>
    </row>
    <row r="34" spans="3:8" x14ac:dyDescent="0.2">
      <c r="C34" s="10"/>
      <c r="D34" s="6" t="s">
        <v>21</v>
      </c>
      <c r="E34" s="4">
        <f>E4+E16+E25</f>
        <v>253</v>
      </c>
    </row>
    <row r="35" spans="3:8" x14ac:dyDescent="0.2">
      <c r="C35" s="10"/>
      <c r="D35" s="6" t="s">
        <v>22</v>
      </c>
      <c r="E35" s="4">
        <f>E5+E15+E24</f>
        <v>223</v>
      </c>
    </row>
    <row r="36" spans="3:8" ht="39" customHeight="1" x14ac:dyDescent="0.2">
      <c r="C36" s="11"/>
      <c r="D36" s="12" t="s">
        <v>23</v>
      </c>
      <c r="E36" s="13">
        <f>E7+E17+E27</f>
        <v>94</v>
      </c>
    </row>
    <row r="37" spans="3:8" ht="20.399999999999999" x14ac:dyDescent="0.2">
      <c r="D37" s="4"/>
      <c r="E37" s="14" t="s">
        <v>40</v>
      </c>
      <c r="F37" s="14" t="s">
        <v>34</v>
      </c>
      <c r="G37" s="14" t="s">
        <v>35</v>
      </c>
    </row>
    <row r="38" spans="3:8" x14ac:dyDescent="0.2">
      <c r="D38" s="4" t="s">
        <v>24</v>
      </c>
      <c r="E38" s="4">
        <f>E34+E36</f>
        <v>347</v>
      </c>
      <c r="F38" s="4">
        <v>365</v>
      </c>
      <c r="G38" s="4">
        <f>F38-E38</f>
        <v>18</v>
      </c>
    </row>
    <row r="39" spans="3:8" x14ac:dyDescent="0.2">
      <c r="D39" s="4" t="s">
        <v>25</v>
      </c>
      <c r="E39" s="4">
        <f>E35</f>
        <v>223</v>
      </c>
      <c r="F39" s="4">
        <f>307-40</f>
        <v>267</v>
      </c>
      <c r="G39" s="4">
        <f>F39-E39</f>
        <v>44</v>
      </c>
    </row>
    <row r="40" spans="3:8" x14ac:dyDescent="0.2">
      <c r="D40" s="4" t="s">
        <v>26</v>
      </c>
      <c r="E40" s="4">
        <f>E38+E39</f>
        <v>570</v>
      </c>
      <c r="F40" s="4">
        <f>F38+F39</f>
        <v>632</v>
      </c>
      <c r="G40" s="15">
        <f>SUM(G38:G39)</f>
        <v>62</v>
      </c>
    </row>
    <row r="43" spans="3:8" x14ac:dyDescent="0.2">
      <c r="D43" s="4" t="s">
        <v>41</v>
      </c>
      <c r="E43" s="4">
        <f>G47</f>
        <v>62.42</v>
      </c>
      <c r="F43" s="4">
        <f>F40-E40</f>
        <v>62</v>
      </c>
      <c r="G43" s="4"/>
      <c r="H43" s="4" t="s">
        <v>27</v>
      </c>
    </row>
    <row r="44" spans="3:8" x14ac:dyDescent="0.2">
      <c r="D44" s="4" t="s">
        <v>28</v>
      </c>
      <c r="E44" s="4" t="s">
        <v>29</v>
      </c>
      <c r="F44" s="4" t="s">
        <v>30</v>
      </c>
      <c r="G44" s="4" t="s">
        <v>31</v>
      </c>
      <c r="H44" s="4"/>
    </row>
    <row r="45" spans="3:8" x14ac:dyDescent="0.2">
      <c r="D45" s="4" t="s">
        <v>32</v>
      </c>
      <c r="E45" s="4">
        <f>21.86*2+12.095*2</f>
        <v>67.91</v>
      </c>
      <c r="F45" s="16">
        <v>0.4</v>
      </c>
      <c r="G45" s="4">
        <f>E45*F45</f>
        <v>27.164000000000001</v>
      </c>
      <c r="H45" s="4"/>
    </row>
    <row r="46" spans="3:8" x14ac:dyDescent="0.2">
      <c r="D46" s="4" t="s">
        <v>33</v>
      </c>
      <c r="E46" s="4">
        <f>30.7*2+14.5*2</f>
        <v>90.4</v>
      </c>
      <c r="F46" s="16">
        <v>0.39</v>
      </c>
      <c r="G46" s="4">
        <f>E46*F46</f>
        <v>35.256</v>
      </c>
      <c r="H46" s="4"/>
    </row>
    <row r="47" spans="3:8" x14ac:dyDescent="0.2">
      <c r="D47" s="4"/>
      <c r="E47" s="4"/>
      <c r="F47" s="4"/>
      <c r="G47" s="4">
        <f>SUM(G45:G46)</f>
        <v>62.42</v>
      </c>
      <c r="H47" s="4" t="s">
        <v>27</v>
      </c>
    </row>
  </sheetData>
  <mergeCells count="4">
    <mergeCell ref="C4:C13"/>
    <mergeCell ref="C14:C23"/>
    <mergeCell ref="C24:C30"/>
    <mergeCell ref="C33:C3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dcterms:created xsi:type="dcterms:W3CDTF">2020-01-19T16:40:09Z</dcterms:created>
  <dcterms:modified xsi:type="dcterms:W3CDTF">2020-01-19T16:51:16Z</dcterms:modified>
</cp:coreProperties>
</file>